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F4B338-6DA6-4BF1-A5C2-8858BA06C7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" l="1"/>
  <c r="E45" i="1"/>
  <c r="E40" i="1" l="1"/>
  <c r="E47" i="1" l="1"/>
  <c r="E18" i="1"/>
  <c r="E14" i="1" l="1"/>
  <c r="E46" i="1"/>
  <c r="E42" i="1"/>
  <c r="E41" i="1"/>
  <c r="E38" i="1"/>
  <c r="E37" i="1"/>
  <c r="E36" i="1"/>
  <c r="E33" i="1"/>
  <c r="E30" i="1" s="1"/>
  <c r="E29" i="1"/>
  <c r="E27" i="1"/>
  <c r="E26" i="1"/>
  <c r="E24" i="1"/>
  <c r="E22" i="1"/>
  <c r="E13" i="1"/>
  <c r="E12" i="1"/>
  <c r="E11" i="1"/>
  <c r="E10" i="1"/>
  <c r="E9" i="1"/>
  <c r="E34" i="1" l="1"/>
  <c r="E7" i="1"/>
  <c r="E19" i="1"/>
  <c r="E20" i="1"/>
  <c r="H20" i="1"/>
  <c r="I20" i="1"/>
  <c r="E53" i="1"/>
  <c r="G53" i="1"/>
</calcChain>
</file>

<file path=xl/sharedStrings.xml><?xml version="1.0" encoding="utf-8"?>
<sst xmlns="http://schemas.openxmlformats.org/spreadsheetml/2006/main" count="70" uniqueCount="63">
  <si>
    <t>Nội dung công việc</t>
  </si>
  <si>
    <t>Số lượng</t>
  </si>
  <si>
    <t>Đơn giá</t>
  </si>
  <si>
    <t>Thành tiền</t>
  </si>
  <si>
    <t>I</t>
  </si>
  <si>
    <t>Công tác chuẩn bị, xét duyệt đề cương, nội dung, tên gọi, thời gian của đề tài</t>
  </si>
  <si>
    <t>Tiền công nghiên cứu, xây dựng đề cương tổng quát</t>
  </si>
  <si>
    <t>Tiền họp thông qua đề cương, khái quát, tên đề tài, thời gian</t>
  </si>
  <si>
    <t>Tiền công chỉnh sửa, bổ sung, hoàn thiện đề cương tổng quát của đề tài</t>
  </si>
  <si>
    <t>Tiền công xây dựng đề cương chi tiết</t>
  </si>
  <si>
    <t>Tiền họp thông qua đề cương chi tiết</t>
  </si>
  <si>
    <t>Tiền công chỉnh sửa, bổ sung hoàn thiện đề cương chi tiết, hướng khai thác tư liệu</t>
  </si>
  <si>
    <t>II</t>
  </si>
  <si>
    <t>Công tác khai thác, thu thập, tổng hợp tư liệu</t>
  </si>
  <si>
    <t>Tiền công sưu tầm, nghiên cứu, khai thác, tổng hợp tư liệu</t>
  </si>
  <si>
    <t>Tiền công đi khai thác, ghi chép tư liệu từ các nhân chứng sống</t>
  </si>
  <si>
    <t>Tiền bồi dưỡng người cung cấp tư liệu</t>
  </si>
  <si>
    <t>Tiền công nghiên cứu, đối chiếu, xác minh, tổng hợp các nguồn tư liệu khai thác được</t>
  </si>
  <si>
    <t>III</t>
  </si>
  <si>
    <t>Chi hoạt động nghiên cứu, biên soạn</t>
  </si>
  <si>
    <t>Tiền công biên soạn</t>
  </si>
  <si>
    <t>Tiền công hoàn chỉnh biên soạn</t>
  </si>
  <si>
    <t>Tiền họp thông qua dự thảo chi tiết lần 1</t>
  </si>
  <si>
    <t>Tiền công chỉnh sửa, hoàn thiện dự thảo lần 1</t>
  </si>
  <si>
    <t>Chi hội thảo lần thứ nhất</t>
  </si>
  <si>
    <t>Tiền công tổng hợp ý kiến, bổ sung, chỉnh sửa và hoàn thành bản dự thảo lần thứ 2</t>
  </si>
  <si>
    <t>Tiền họp thông qua dự thảo chi tiết lần 2</t>
  </si>
  <si>
    <t>Chi hội thảo lần thứ hai</t>
  </si>
  <si>
    <t>Tiền công tổng hợp ý kiến, bổ sung, chỉnh sửa và hoàn thành bản dự thảo lần thứ 3</t>
  </si>
  <si>
    <t>Tiền họp duyệt nội dung lần cuối, duyệt hình thức và số lượng phát hành</t>
  </si>
  <si>
    <t>IV</t>
  </si>
  <si>
    <t>Kinh phí tổng kết, nghiệm thu và phát hành</t>
  </si>
  <si>
    <t>Tiền công viết báo cáo tổng kết, nghiệm thu đề tài</t>
  </si>
  <si>
    <t>Kinh phí thẩm định đề tài</t>
  </si>
  <si>
    <t>Kinh phí in ấn, phát hành</t>
  </si>
  <si>
    <t>V</t>
  </si>
  <si>
    <t>Các khoản chi khác</t>
  </si>
  <si>
    <t>Phụ cấp trách nhiệm BCĐ</t>
  </si>
  <si>
    <t>- Trưởng ban</t>
  </si>
  <si>
    <t>- Phó ban</t>
  </si>
  <si>
    <t>- Thành viên</t>
  </si>
  <si>
    <t>Phụ cấp trách nhiệm Ban biên soạn</t>
  </si>
  <si>
    <t>- Tổ trưởng</t>
  </si>
  <si>
    <t>- Tổ phó</t>
  </si>
  <si>
    <t>Phụ cấp trách nhiệm Ban biên tập</t>
  </si>
  <si>
    <t>- Trưởng Ban</t>
  </si>
  <si>
    <t>Tiền công đánh máy, in ấn các lần dự thảo</t>
  </si>
  <si>
    <t>Tiền xăng xe, công tác phí đi khai thác tư liệu</t>
  </si>
  <si>
    <t>Tiền xăng xe, chi phí đưa đón các vị lão thành cách mạng về dự các lần Hội thảo</t>
  </si>
  <si>
    <t>Tiền ghi âm, chụp ảnh, sao chụp tư liệu</t>
  </si>
  <si>
    <t>Tiền văn phòng phẩm</t>
  </si>
  <si>
    <t>Tiền ăn và các khoản chi phí phục vụ các đại biểu về dự hội thảo (2 lần)</t>
  </si>
  <si>
    <t>Các chi phí phát sinh</t>
  </si>
  <si>
    <t>Cộng</t>
  </si>
  <si>
    <t>STT</t>
  </si>
  <si>
    <t>Thẩm định</t>
  </si>
  <si>
    <t>Ghi chú</t>
  </si>
  <si>
    <t xml:space="preserve">BẢNG CHI TIẾT KINH PHÍ </t>
  </si>
  <si>
    <t>Theo Nghị quyết 59/2017/NQ-HĐND</t>
  </si>
  <si>
    <t xml:space="preserve">Theo NĐ18/2014/NĐ-CP </t>
  </si>
  <si>
    <t>Theo TT109/2016/TT-BTC</t>
  </si>
  <si>
    <t xml:space="preserve">Phục vụ công tác nghiên cứu, biên soạn Lịch sử xã </t>
  </si>
  <si>
    <t xml:space="preserve"> chi tiền ăn và nước uống tại các buổi họp theo NQ59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</si>
</sst>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3" fontId="2" fillId="0" borderId="1" xfId="0" applyNumberFormat="1" applyFont="1" applyBorder="1" applyAlignment="1">
      <alignment horizontal="right" vertical="center" wrapText="1"/>
    </xf>
    <xf numFmtId="0" fontId="7" fillId="0" borderId="0" xfId="0" applyFont="1"/>
    <xf numFmtId="0" fontId="5" fillId="0" borderId="1" xfId="0" applyFont="1" applyBorder="1"/>
    <xf numFmtId="3" fontId="0" fillId="0" borderId="0" xfId="0" applyNumberFormat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1" fillId="0" borderId="7" xfId="0" applyNumberFormat="1" applyFont="1" applyBorder="1" applyAlignment="1">
      <alignment horizontal="right"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3" fontId="1" fillId="0" borderId="8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3" fontId="2" fillId="0" borderId="8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3" fontId="1" fillId="0" borderId="9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wrapText="1"/>
    </xf>
    <xf numFmtId="0" fontId="8" fillId="0" borderId="8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2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right" vertical="center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topLeftCell="A46" workbookViewId="0">
      <selection activeCell="H49" sqref="H49"/>
    </sheetView>
  </sheetViews>
  <sheetFormatPr defaultRowHeight="15" x14ac:dyDescent="0.25"/>
  <cols>
    <col min="2" max="2" width="39.7109375" customWidth="1"/>
    <col min="3" max="5" width="9" customWidth="1"/>
    <col min="6" max="6" width="20.5703125" style="5" customWidth="1"/>
  </cols>
  <sheetData>
    <row r="1" spans="1:8" ht="18.75" x14ac:dyDescent="0.25">
      <c r="A1" s="28" t="s">
        <v>57</v>
      </c>
      <c r="B1" s="28"/>
      <c r="C1" s="28"/>
      <c r="D1" s="28"/>
      <c r="E1" s="28"/>
      <c r="F1" s="28"/>
    </row>
    <row r="2" spans="1:8" ht="18.75" x14ac:dyDescent="0.25">
      <c r="A2" s="28" t="s">
        <v>61</v>
      </c>
      <c r="B2" s="28"/>
      <c r="C2" s="28"/>
      <c r="D2" s="28"/>
      <c r="E2" s="28"/>
      <c r="F2" s="28"/>
    </row>
    <row r="3" spans="1:8" s="27" customFormat="1" ht="19.5" customHeight="1" x14ac:dyDescent="0.25">
      <c r="A3" s="32"/>
      <c r="B3" s="32"/>
      <c r="C3" s="32"/>
      <c r="D3" s="32"/>
      <c r="E3" s="32"/>
      <c r="F3" s="32"/>
    </row>
    <row r="4" spans="1:8" ht="18.75" x14ac:dyDescent="0.25">
      <c r="A4" s="1"/>
      <c r="B4" s="1"/>
      <c r="D4" s="4"/>
      <c r="E4" s="4"/>
    </row>
    <row r="5" spans="1:8" ht="18.75" customHeight="1" x14ac:dyDescent="0.25">
      <c r="A5" s="40" t="s">
        <v>54</v>
      </c>
      <c r="B5" s="42" t="s">
        <v>0</v>
      </c>
      <c r="C5" s="29" t="s">
        <v>55</v>
      </c>
      <c r="D5" s="30"/>
      <c r="E5" s="31"/>
      <c r="F5" s="44" t="s">
        <v>56</v>
      </c>
    </row>
    <row r="6" spans="1:8" ht="31.5" customHeight="1" x14ac:dyDescent="0.25">
      <c r="A6" s="41"/>
      <c r="B6" s="43"/>
      <c r="C6" s="3" t="s">
        <v>1</v>
      </c>
      <c r="D6" s="3" t="s">
        <v>2</v>
      </c>
      <c r="E6" s="3" t="s">
        <v>3</v>
      </c>
      <c r="F6" s="44"/>
    </row>
    <row r="7" spans="1:8" ht="32.25" customHeight="1" x14ac:dyDescent="0.25">
      <c r="A7" s="10" t="s">
        <v>4</v>
      </c>
      <c r="B7" s="11" t="s">
        <v>5</v>
      </c>
      <c r="C7" s="12"/>
      <c r="D7" s="12"/>
      <c r="E7" s="13">
        <f>+SUM(E8:E13)</f>
        <v>9880</v>
      </c>
      <c r="F7" s="14"/>
    </row>
    <row r="8" spans="1:8" ht="30" customHeight="1" x14ac:dyDescent="0.25">
      <c r="A8" s="15">
        <v>1</v>
      </c>
      <c r="B8" s="16" t="s">
        <v>6</v>
      </c>
      <c r="C8" s="17"/>
      <c r="D8" s="17"/>
      <c r="E8" s="17">
        <v>1000</v>
      </c>
      <c r="F8" s="18"/>
    </row>
    <row r="9" spans="1:8" ht="32.25" customHeight="1" x14ac:dyDescent="0.25">
      <c r="A9" s="15">
        <v>2</v>
      </c>
      <c r="B9" s="16" t="s">
        <v>7</v>
      </c>
      <c r="C9" s="17">
        <v>16</v>
      </c>
      <c r="D9" s="17">
        <v>90</v>
      </c>
      <c r="E9" s="17">
        <f>+C9*D9</f>
        <v>1440</v>
      </c>
      <c r="F9" s="18" t="s">
        <v>58</v>
      </c>
    </row>
    <row r="10" spans="1:8" ht="32.25" customHeight="1" x14ac:dyDescent="0.25">
      <c r="A10" s="15">
        <v>3</v>
      </c>
      <c r="B10" s="16" t="s">
        <v>8</v>
      </c>
      <c r="C10" s="17">
        <v>1</v>
      </c>
      <c r="D10" s="17">
        <v>500</v>
      </c>
      <c r="E10" s="17">
        <f>+C10*D10</f>
        <v>500</v>
      </c>
      <c r="F10" s="18"/>
    </row>
    <row r="11" spans="1:8" ht="21" customHeight="1" x14ac:dyDescent="0.25">
      <c r="A11" s="15">
        <v>4</v>
      </c>
      <c r="B11" s="16" t="s">
        <v>9</v>
      </c>
      <c r="C11" s="17">
        <v>5</v>
      </c>
      <c r="D11" s="17">
        <v>1000</v>
      </c>
      <c r="E11" s="17">
        <f t="shared" ref="E11:E13" si="0">+C11*D11</f>
        <v>5000</v>
      </c>
      <c r="F11" s="18"/>
    </row>
    <row r="12" spans="1:8" ht="29.25" customHeight="1" x14ac:dyDescent="0.25">
      <c r="A12" s="15">
        <v>5</v>
      </c>
      <c r="B12" s="16" t="s">
        <v>10</v>
      </c>
      <c r="C12" s="17">
        <v>16</v>
      </c>
      <c r="D12" s="17">
        <v>90</v>
      </c>
      <c r="E12" s="17">
        <f t="shared" si="0"/>
        <v>1440</v>
      </c>
      <c r="F12" s="18" t="s">
        <v>58</v>
      </c>
    </row>
    <row r="13" spans="1:8" ht="35.25" customHeight="1" x14ac:dyDescent="0.25">
      <c r="A13" s="15">
        <v>6</v>
      </c>
      <c r="B13" s="16" t="s">
        <v>11</v>
      </c>
      <c r="C13" s="17">
        <v>1</v>
      </c>
      <c r="D13" s="17">
        <v>500</v>
      </c>
      <c r="E13" s="17">
        <f t="shared" si="0"/>
        <v>500</v>
      </c>
      <c r="F13" s="18"/>
    </row>
    <row r="14" spans="1:8" ht="32.25" customHeight="1" x14ac:dyDescent="0.25">
      <c r="A14" s="19" t="s">
        <v>12</v>
      </c>
      <c r="B14" s="20" t="s">
        <v>13</v>
      </c>
      <c r="C14" s="17"/>
      <c r="D14" s="17"/>
      <c r="E14" s="21">
        <f>+SUM(E15:E18)</f>
        <v>15000</v>
      </c>
      <c r="F14" s="18"/>
      <c r="H14" s="9"/>
    </row>
    <row r="15" spans="1:8" ht="33.75" customHeight="1" x14ac:dyDescent="0.25">
      <c r="A15" s="15">
        <v>1</v>
      </c>
      <c r="B15" s="16" t="s">
        <v>14</v>
      </c>
      <c r="C15" s="17"/>
      <c r="D15" s="17"/>
      <c r="E15" s="34">
        <v>10000</v>
      </c>
      <c r="F15" s="37" t="s">
        <v>60</v>
      </c>
    </row>
    <row r="16" spans="1:8" ht="33.75" customHeight="1" x14ac:dyDescent="0.25">
      <c r="A16" s="15">
        <v>2</v>
      </c>
      <c r="B16" s="16" t="s">
        <v>15</v>
      </c>
      <c r="C16" s="17"/>
      <c r="D16" s="17"/>
      <c r="E16" s="35"/>
      <c r="F16" s="38"/>
    </row>
    <row r="17" spans="1:9" ht="39.75" customHeight="1" x14ac:dyDescent="0.25">
      <c r="A17" s="15">
        <v>3</v>
      </c>
      <c r="B17" s="16" t="s">
        <v>17</v>
      </c>
      <c r="C17" s="17"/>
      <c r="D17" s="17"/>
      <c r="E17" s="36"/>
      <c r="F17" s="38"/>
    </row>
    <row r="18" spans="1:9" ht="21" customHeight="1" x14ac:dyDescent="0.25">
      <c r="A18" s="15">
        <v>4</v>
      </c>
      <c r="B18" s="16" t="s">
        <v>16</v>
      </c>
      <c r="C18" s="17">
        <v>20</v>
      </c>
      <c r="D18" s="17">
        <v>250</v>
      </c>
      <c r="E18" s="17">
        <f t="shared" ref="E18" si="1">+C18*D18</f>
        <v>5000</v>
      </c>
      <c r="F18" s="39"/>
    </row>
    <row r="19" spans="1:9" ht="32.25" customHeight="1" x14ac:dyDescent="0.25">
      <c r="A19" s="19" t="s">
        <v>18</v>
      </c>
      <c r="B19" s="20" t="s">
        <v>19</v>
      </c>
      <c r="C19" s="21"/>
      <c r="D19" s="21"/>
      <c r="E19" s="21">
        <f ca="1">SUM(E20:E29)</f>
        <v>25905.600004637243</v>
      </c>
      <c r="F19" s="18"/>
    </row>
    <row r="20" spans="1:9" ht="21" customHeight="1" x14ac:dyDescent="0.25">
      <c r="A20" s="15">
        <v>1</v>
      </c>
      <c r="B20" s="16" t="s">
        <v>20</v>
      </c>
      <c r="C20" s="17"/>
      <c r="D20" s="17"/>
      <c r="E20" s="45">
        <f ca="1">I20</f>
        <v>13695.599997847239</v>
      </c>
      <c r="F20" s="46" t="s">
        <v>59</v>
      </c>
      <c r="H20" s="9">
        <f ca="1">+E7+E14+E19-E20+E31+E32+E34</f>
        <v>91304.000006790011</v>
      </c>
      <c r="I20">
        <f ca="1">H20*15%</f>
        <v>13695.600001018502</v>
      </c>
    </row>
    <row r="21" spans="1:9" ht="21" customHeight="1" x14ac:dyDescent="0.25">
      <c r="A21" s="15">
        <v>2</v>
      </c>
      <c r="B21" s="16" t="s">
        <v>21</v>
      </c>
      <c r="C21" s="17"/>
      <c r="D21" s="17"/>
      <c r="E21" s="45"/>
      <c r="F21" s="47"/>
    </row>
    <row r="22" spans="1:9" ht="30.75" customHeight="1" x14ac:dyDescent="0.25">
      <c r="A22" s="15">
        <v>3</v>
      </c>
      <c r="B22" s="16" t="s">
        <v>22</v>
      </c>
      <c r="C22" s="17">
        <v>16</v>
      </c>
      <c r="D22" s="17">
        <v>90</v>
      </c>
      <c r="E22" s="17">
        <f t="shared" ref="E22" si="2">+C22*D22</f>
        <v>1440</v>
      </c>
      <c r="F22" s="18" t="s">
        <v>58</v>
      </c>
    </row>
    <row r="23" spans="1:9" ht="30.75" customHeight="1" x14ac:dyDescent="0.25">
      <c r="A23" s="15">
        <v>4</v>
      </c>
      <c r="B23" s="16" t="s">
        <v>23</v>
      </c>
      <c r="C23" s="17"/>
      <c r="D23" s="17"/>
      <c r="E23" s="17">
        <v>500</v>
      </c>
      <c r="F23" s="18"/>
    </row>
    <row r="24" spans="1:9" ht="30.75" customHeight="1" x14ac:dyDescent="0.25">
      <c r="A24" s="15">
        <v>5</v>
      </c>
      <c r="B24" s="16" t="s">
        <v>24</v>
      </c>
      <c r="C24" s="17">
        <v>36</v>
      </c>
      <c r="D24" s="17">
        <v>90</v>
      </c>
      <c r="E24" s="17">
        <f>+C24*D24</f>
        <v>3240</v>
      </c>
      <c r="F24" s="18" t="s">
        <v>58</v>
      </c>
    </row>
    <row r="25" spans="1:9" ht="33" customHeight="1" x14ac:dyDescent="0.25">
      <c r="A25" s="15">
        <v>6</v>
      </c>
      <c r="B25" s="16" t="s">
        <v>25</v>
      </c>
      <c r="C25" s="17"/>
      <c r="D25" s="17"/>
      <c r="E25" s="17">
        <v>500</v>
      </c>
      <c r="F25" s="18"/>
    </row>
    <row r="26" spans="1:9" ht="31.5" customHeight="1" x14ac:dyDescent="0.25">
      <c r="A26" s="15">
        <v>7</v>
      </c>
      <c r="B26" s="16" t="s">
        <v>26</v>
      </c>
      <c r="C26" s="17">
        <v>16</v>
      </c>
      <c r="D26" s="17">
        <v>90</v>
      </c>
      <c r="E26" s="17">
        <f>+C26*D26</f>
        <v>1440</v>
      </c>
      <c r="F26" s="18" t="s">
        <v>58</v>
      </c>
    </row>
    <row r="27" spans="1:9" ht="21" customHeight="1" x14ac:dyDescent="0.25">
      <c r="A27" s="15">
        <v>8</v>
      </c>
      <c r="B27" s="16" t="s">
        <v>27</v>
      </c>
      <c r="C27" s="17">
        <v>35</v>
      </c>
      <c r="D27" s="17">
        <v>90</v>
      </c>
      <c r="E27" s="17">
        <f>+C27*D27</f>
        <v>3150</v>
      </c>
      <c r="F27" s="18"/>
    </row>
    <row r="28" spans="1:9" ht="31.5" customHeight="1" x14ac:dyDescent="0.25">
      <c r="A28" s="15">
        <v>9</v>
      </c>
      <c r="B28" s="16" t="s">
        <v>28</v>
      </c>
      <c r="C28" s="17"/>
      <c r="D28" s="17"/>
      <c r="E28" s="17">
        <v>500</v>
      </c>
      <c r="F28" s="18"/>
    </row>
    <row r="29" spans="1:9" ht="31.5" customHeight="1" x14ac:dyDescent="0.25">
      <c r="A29" s="15">
        <v>10</v>
      </c>
      <c r="B29" s="16" t="s">
        <v>29</v>
      </c>
      <c r="C29" s="17">
        <v>16</v>
      </c>
      <c r="D29" s="17">
        <v>90</v>
      </c>
      <c r="E29" s="17">
        <f t="shared" ref="E29" si="3">+C29*D29</f>
        <v>1440</v>
      </c>
      <c r="F29" s="18" t="s">
        <v>58</v>
      </c>
    </row>
    <row r="30" spans="1:9" ht="35.25" customHeight="1" x14ac:dyDescent="0.25">
      <c r="A30" s="19" t="s">
        <v>30</v>
      </c>
      <c r="B30" s="20" t="s">
        <v>31</v>
      </c>
      <c r="C30" s="17"/>
      <c r="D30" s="17"/>
      <c r="E30" s="21">
        <f>SUM(E31:E33)</f>
        <v>20000</v>
      </c>
      <c r="F30" s="18"/>
    </row>
    <row r="31" spans="1:9" ht="35.25" customHeight="1" x14ac:dyDescent="0.25">
      <c r="A31" s="15">
        <v>1</v>
      </c>
      <c r="B31" s="16" t="s">
        <v>32</v>
      </c>
      <c r="C31" s="17"/>
      <c r="D31" s="17"/>
      <c r="E31" s="34">
        <v>5000</v>
      </c>
      <c r="F31" s="18"/>
    </row>
    <row r="32" spans="1:9" ht="21" customHeight="1" x14ac:dyDescent="0.25">
      <c r="A32" s="15">
        <v>2</v>
      </c>
      <c r="B32" s="16" t="s">
        <v>33</v>
      </c>
      <c r="C32" s="17"/>
      <c r="D32" s="17"/>
      <c r="E32" s="36"/>
      <c r="F32" s="18"/>
    </row>
    <row r="33" spans="1:6" ht="21" customHeight="1" x14ac:dyDescent="0.25">
      <c r="A33" s="15">
        <v>3</v>
      </c>
      <c r="B33" s="16" t="s">
        <v>34</v>
      </c>
      <c r="C33" s="17">
        <v>50</v>
      </c>
      <c r="D33" s="17">
        <v>300</v>
      </c>
      <c r="E33" s="17">
        <f>+C33*D33</f>
        <v>15000</v>
      </c>
      <c r="F33" s="18"/>
    </row>
    <row r="34" spans="1:6" ht="21" customHeight="1" x14ac:dyDescent="0.25">
      <c r="A34" s="19" t="s">
        <v>35</v>
      </c>
      <c r="B34" s="20" t="s">
        <v>36</v>
      </c>
      <c r="C34" s="21"/>
      <c r="D34" s="21"/>
      <c r="E34" s="21">
        <f>SUM(E36:E52)</f>
        <v>49214</v>
      </c>
      <c r="F34" s="18"/>
    </row>
    <row r="35" spans="1:6" ht="21" customHeight="1" x14ac:dyDescent="0.25">
      <c r="A35" s="33">
        <v>1</v>
      </c>
      <c r="B35" s="16" t="s">
        <v>37</v>
      </c>
      <c r="C35" s="17"/>
      <c r="D35" s="17"/>
      <c r="E35" s="17"/>
      <c r="F35" s="18"/>
    </row>
    <row r="36" spans="1:6" ht="21" customHeight="1" x14ac:dyDescent="0.25">
      <c r="A36" s="33"/>
      <c r="B36" s="16" t="s">
        <v>38</v>
      </c>
      <c r="C36" s="17">
        <v>1</v>
      </c>
      <c r="D36" s="17">
        <v>2000</v>
      </c>
      <c r="E36" s="17">
        <f>+C36*D36</f>
        <v>2000</v>
      </c>
      <c r="F36" s="18"/>
    </row>
    <row r="37" spans="1:6" ht="21" customHeight="1" x14ac:dyDescent="0.25">
      <c r="A37" s="33"/>
      <c r="B37" s="16" t="s">
        <v>39</v>
      </c>
      <c r="C37" s="17">
        <v>2</v>
      </c>
      <c r="D37" s="17">
        <v>1500</v>
      </c>
      <c r="E37" s="17">
        <f t="shared" ref="E37:E38" si="4">+C37*D37</f>
        <v>3000</v>
      </c>
      <c r="F37" s="18"/>
    </row>
    <row r="38" spans="1:6" ht="21" customHeight="1" x14ac:dyDescent="0.25">
      <c r="A38" s="33"/>
      <c r="B38" s="16" t="s">
        <v>40</v>
      </c>
      <c r="C38" s="17">
        <v>6</v>
      </c>
      <c r="D38" s="17">
        <v>1000</v>
      </c>
      <c r="E38" s="17">
        <f t="shared" si="4"/>
        <v>6000</v>
      </c>
      <c r="F38" s="18"/>
    </row>
    <row r="39" spans="1:6" ht="21" customHeight="1" x14ac:dyDescent="0.25">
      <c r="A39" s="33">
        <v>2</v>
      </c>
      <c r="B39" s="16" t="s">
        <v>41</v>
      </c>
      <c r="C39" s="17"/>
      <c r="D39" s="17"/>
      <c r="E39" s="17"/>
      <c r="F39" s="18"/>
    </row>
    <row r="40" spans="1:6" ht="21" customHeight="1" x14ac:dyDescent="0.25">
      <c r="A40" s="33"/>
      <c r="B40" s="16" t="s">
        <v>42</v>
      </c>
      <c r="C40" s="17">
        <v>1</v>
      </c>
      <c r="D40" s="17">
        <v>1500</v>
      </c>
      <c r="E40" s="17">
        <f t="shared" ref="E40:E42" si="5">+C40*D40</f>
        <v>1500</v>
      </c>
      <c r="F40" s="18"/>
    </row>
    <row r="41" spans="1:6" ht="21" customHeight="1" x14ac:dyDescent="0.25">
      <c r="A41" s="33"/>
      <c r="B41" s="16" t="s">
        <v>43</v>
      </c>
      <c r="C41" s="17">
        <v>1</v>
      </c>
      <c r="D41" s="17">
        <v>1000</v>
      </c>
      <c r="E41" s="17">
        <f t="shared" si="5"/>
        <v>1000</v>
      </c>
      <c r="F41" s="18"/>
    </row>
    <row r="42" spans="1:6" ht="21" customHeight="1" x14ac:dyDescent="0.25">
      <c r="A42" s="33"/>
      <c r="B42" s="16" t="s">
        <v>40</v>
      </c>
      <c r="C42" s="17">
        <v>4</v>
      </c>
      <c r="D42" s="17">
        <v>500</v>
      </c>
      <c r="E42" s="17">
        <f t="shared" si="5"/>
        <v>2000</v>
      </c>
      <c r="F42" s="18"/>
    </row>
    <row r="43" spans="1:6" ht="21" customHeight="1" x14ac:dyDescent="0.25">
      <c r="A43" s="33">
        <v>3</v>
      </c>
      <c r="B43" s="16" t="s">
        <v>44</v>
      </c>
      <c r="C43" s="17"/>
      <c r="D43" s="17"/>
      <c r="E43" s="17"/>
      <c r="F43" s="18"/>
    </row>
    <row r="44" spans="1:6" ht="21" customHeight="1" x14ac:dyDescent="0.25">
      <c r="A44" s="33"/>
      <c r="B44" s="16" t="s">
        <v>45</v>
      </c>
      <c r="C44" s="17">
        <v>1</v>
      </c>
      <c r="D44" s="17">
        <v>1500</v>
      </c>
      <c r="E44" s="17">
        <f>+C44*D44</f>
        <v>1500</v>
      </c>
      <c r="F44" s="18"/>
    </row>
    <row r="45" spans="1:6" ht="21" customHeight="1" x14ac:dyDescent="0.25">
      <c r="A45" s="33"/>
      <c r="B45" s="16" t="s">
        <v>40</v>
      </c>
      <c r="C45" s="17">
        <v>2</v>
      </c>
      <c r="D45" s="17">
        <v>1000</v>
      </c>
      <c r="E45" s="17">
        <f>+C45*D45</f>
        <v>2000</v>
      </c>
      <c r="F45" s="18"/>
    </row>
    <row r="46" spans="1:6" ht="21" customHeight="1" x14ac:dyDescent="0.25">
      <c r="A46" s="15">
        <v>4</v>
      </c>
      <c r="B46" s="16" t="s">
        <v>46</v>
      </c>
      <c r="C46" s="17">
        <v>2</v>
      </c>
      <c r="D46" s="17">
        <v>250</v>
      </c>
      <c r="E46" s="17">
        <f t="shared" ref="E46" si="6">+C46*D46</f>
        <v>500</v>
      </c>
      <c r="F46" s="18"/>
    </row>
    <row r="47" spans="1:6" ht="33" customHeight="1" x14ac:dyDescent="0.25">
      <c r="A47" s="15">
        <v>5</v>
      </c>
      <c r="B47" s="16" t="s">
        <v>47</v>
      </c>
      <c r="C47" s="17"/>
      <c r="D47" s="17"/>
      <c r="E47" s="17">
        <f>5*500</f>
        <v>2500</v>
      </c>
      <c r="F47" s="18"/>
    </row>
    <row r="48" spans="1:6" ht="32.25" customHeight="1" x14ac:dyDescent="0.25">
      <c r="A48" s="15">
        <v>6</v>
      </c>
      <c r="B48" s="16" t="s">
        <v>48</v>
      </c>
      <c r="C48" s="17"/>
      <c r="D48" s="17"/>
      <c r="E48" s="17">
        <v>4000</v>
      </c>
      <c r="F48" s="18"/>
    </row>
    <row r="49" spans="1:7" ht="21" customHeight="1" x14ac:dyDescent="0.25">
      <c r="A49" s="15">
        <v>7</v>
      </c>
      <c r="B49" s="16" t="s">
        <v>49</v>
      </c>
      <c r="C49" s="17"/>
      <c r="D49" s="17"/>
      <c r="E49" s="17">
        <v>2000</v>
      </c>
      <c r="F49" s="18"/>
    </row>
    <row r="50" spans="1:7" ht="21" customHeight="1" x14ac:dyDescent="0.25">
      <c r="A50" s="15">
        <v>8</v>
      </c>
      <c r="B50" s="16" t="s">
        <v>50</v>
      </c>
      <c r="C50" s="17"/>
      <c r="D50" s="17"/>
      <c r="E50" s="17">
        <v>4000</v>
      </c>
      <c r="F50" s="18"/>
    </row>
    <row r="51" spans="1:7" ht="38.25" customHeight="1" x14ac:dyDescent="0.25">
      <c r="A51" s="15">
        <v>9</v>
      </c>
      <c r="B51" s="16" t="s">
        <v>51</v>
      </c>
      <c r="C51" s="17"/>
      <c r="D51" s="17"/>
      <c r="E51" s="17">
        <v>9000</v>
      </c>
      <c r="F51" s="26" t="s">
        <v>62</v>
      </c>
    </row>
    <row r="52" spans="1:7" ht="21" customHeight="1" x14ac:dyDescent="0.25">
      <c r="A52" s="22">
        <v>10</v>
      </c>
      <c r="B52" s="23" t="s">
        <v>52</v>
      </c>
      <c r="C52" s="24"/>
      <c r="D52" s="24"/>
      <c r="E52" s="24">
        <v>8214</v>
      </c>
      <c r="F52" s="25"/>
    </row>
    <row r="53" spans="1:7" ht="15.75" x14ac:dyDescent="0.25">
      <c r="A53" s="3"/>
      <c r="B53" s="3" t="s">
        <v>53</v>
      </c>
      <c r="C53" s="2"/>
      <c r="D53" s="2"/>
      <c r="E53" s="6">
        <f ca="1">+E34+E30+E19+E7+E14</f>
        <v>119999.60000463724</v>
      </c>
      <c r="F53" s="8"/>
      <c r="G53" s="9" t="e">
        <f ca="1">#REF!-E53</f>
        <v>#REF!</v>
      </c>
    </row>
    <row r="54" spans="1:7" ht="24.75" customHeight="1" x14ac:dyDescent="0.25">
      <c r="A54" s="7"/>
    </row>
  </sheetData>
  <mergeCells count="15">
    <mergeCell ref="A1:F1"/>
    <mergeCell ref="A2:F2"/>
    <mergeCell ref="C5:E5"/>
    <mergeCell ref="A3:F3"/>
    <mergeCell ref="A43:A45"/>
    <mergeCell ref="A35:A38"/>
    <mergeCell ref="A39:A42"/>
    <mergeCell ref="E15:E17"/>
    <mergeCell ref="E31:E32"/>
    <mergeCell ref="F15:F18"/>
    <mergeCell ref="A5:A6"/>
    <mergeCell ref="B5:B6"/>
    <mergeCell ref="F5:F6"/>
    <mergeCell ref="E20:E21"/>
    <mergeCell ref="F20:F21"/>
  </mergeCells>
  <pageMargins left="0.32" right="0.19" top="0.43" bottom="0.4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USER</cp:lastModifiedBy>
  <cp:lastPrinted>2024-11-08T06:41:26Z</cp:lastPrinted>
  <dcterms:created xsi:type="dcterms:W3CDTF">2021-09-28T07:36:02Z</dcterms:created>
  <dcterms:modified xsi:type="dcterms:W3CDTF">2024-11-08T06:51:36Z</dcterms:modified>
</cp:coreProperties>
</file>